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\OneDrive\Escritorio\Pagina\"/>
    </mc:Choice>
  </mc:AlternateContent>
  <bookViews>
    <workbookView xWindow="0" yWindow="0" windowWidth="20490" windowHeight="75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K15" i="1" l="1"/>
  <c r="M15" i="1" s="1"/>
  <c r="K16" i="1"/>
  <c r="N16" i="1" s="1"/>
  <c r="O16" i="1" s="1"/>
  <c r="Q16" i="1" s="1"/>
  <c r="K17" i="1"/>
  <c r="M17" i="1" s="1"/>
  <c r="L17" i="1"/>
  <c r="N15" i="1"/>
  <c r="O15" i="1" s="1"/>
  <c r="Q15" i="1" s="1"/>
  <c r="N17" i="1"/>
  <c r="O17" i="1" s="1"/>
  <c r="Q17" i="1" s="1"/>
  <c r="K19" i="1"/>
  <c r="M19" i="1" s="1"/>
  <c r="K20" i="1"/>
  <c r="L20" i="1" s="1"/>
  <c r="L19" i="1"/>
  <c r="N19" i="1"/>
  <c r="O19" i="1" s="1"/>
  <c r="K10" i="1"/>
  <c r="L10" i="1" s="1"/>
  <c r="K18" i="1"/>
  <c r="L18" i="1" s="1"/>
  <c r="P19" i="1" l="1"/>
  <c r="Q19" i="1"/>
  <c r="P17" i="1"/>
  <c r="P16" i="1"/>
  <c r="P15" i="1"/>
  <c r="N20" i="1"/>
  <c r="O20" i="1" s="1"/>
  <c r="Q20" i="1" s="1"/>
  <c r="M20" i="1"/>
  <c r="L16" i="1"/>
  <c r="M16" i="1"/>
  <c r="L15" i="1"/>
  <c r="M18" i="1"/>
  <c r="N18" i="1"/>
  <c r="O18" i="1" s="1"/>
  <c r="M10" i="1"/>
  <c r="N10" i="1"/>
  <c r="O10" i="1" s="1"/>
  <c r="Q10" i="1" l="1"/>
  <c r="P10" i="1"/>
  <c r="P18" i="1"/>
  <c r="Q18" i="1"/>
  <c r="P20" i="1"/>
</calcChain>
</file>

<file path=xl/sharedStrings.xml><?xml version="1.0" encoding="utf-8"?>
<sst xmlns="http://schemas.openxmlformats.org/spreadsheetml/2006/main" count="47" uniqueCount="47">
  <si>
    <t>UNIVERSIDAD AUTÓNOMA DEL ESTADO DE HIDALGO</t>
  </si>
  <si>
    <t>CONSEJO NACIONAL DE HUMANIDADES CIENCIA Y TECNOLOGÍA</t>
  </si>
  <si>
    <t>PACHUCA DE SOTO, HIDALGO</t>
  </si>
  <si>
    <t>INVENTARIO MUNICIPAL DE EMISIONES DE COMPUESTOS y GASES DE EFECTO INVERNADERO (IMECyGEI)</t>
  </si>
  <si>
    <t xml:space="preserve">CATEGORÍA </t>
  </si>
  <si>
    <t>FUENTE</t>
  </si>
  <si>
    <t xml:space="preserve"> SUBFUENTE DE EMISIÓN</t>
  </si>
  <si>
    <r>
      <t>EMISIONES DE COMPUESTOS Y GASES DEL EFECTO INVERNADERO (TONELADAS CO</t>
    </r>
    <r>
      <rPr>
        <b/>
        <vertAlign val="subscript"/>
        <sz val="14"/>
        <rFont val="Arial"/>
        <family val="2"/>
      </rPr>
      <t>2</t>
    </r>
    <r>
      <rPr>
        <b/>
        <sz val="14"/>
        <rFont val="Arial"/>
        <family val="2"/>
      </rPr>
      <t>eq )</t>
    </r>
  </si>
  <si>
    <t>Total de unidades Municipales por Subfuente</t>
  </si>
  <si>
    <t>Total de Emisiones por UE en KG al Día</t>
  </si>
  <si>
    <t>Total de Emisiones por UE en KG Semanal</t>
  </si>
  <si>
    <t>Total de Emisiones por UE en KG al Mensual</t>
  </si>
  <si>
    <t>Total de Emisiones por UE en Toneladas al Anual</t>
  </si>
  <si>
    <t>Total de Emisiones por UE en GG al Anual</t>
  </si>
  <si>
    <t xml:space="preserve">N1 </t>
  </si>
  <si>
    <t>N2</t>
  </si>
  <si>
    <t>N3</t>
  </si>
  <si>
    <t>Clasificación dentro de la subfuente</t>
  </si>
  <si>
    <t>Total de UE por Sub-Subfuente</t>
  </si>
  <si>
    <t>[4A1] Sitios gestionados de eliminación de residuos (rellenos sanitarios)</t>
  </si>
  <si>
    <t>[4A2] Sitios no controlados de eliminación de residuos  (vertederos clandestinos)</t>
  </si>
  <si>
    <t>[4A3] Tiraderos a cielo abierto para eliminación de residuos</t>
  </si>
  <si>
    <t>[4A4] Tiraderos de residuos de materiales</t>
  </si>
  <si>
    <t>[4A5] Tiraderos y vertederos de quimicos industriales</t>
  </si>
  <si>
    <t>[4A] Eliminación de residuos sólidos</t>
  </si>
  <si>
    <t>[4B] Tratamiento biológico de los residuos sólidos</t>
  </si>
  <si>
    <t>[4C] Incineración y quema a cielo abierto  de residuos</t>
  </si>
  <si>
    <t>[4C1] Incineración de residuos peligrosos industriales y biológico infeccioso</t>
  </si>
  <si>
    <t>[4C2] Quema a cielo abierto de residuos sólidos</t>
  </si>
  <si>
    <t>[4D] Tratamiento y eliminación de aguas residuales</t>
  </si>
  <si>
    <t>[4D1] Tratamiento y eliminación de aguas residuales municipales</t>
  </si>
  <si>
    <t>[4D2] Tratamiento y eliminación de aguas residuales industriales</t>
  </si>
  <si>
    <t>[4E] Otros</t>
  </si>
  <si>
    <t>[4] Residuos</t>
  </si>
  <si>
    <t>Recuperación de residuos por el sector privado</t>
  </si>
  <si>
    <t>Otros servicios de limpieza</t>
  </si>
  <si>
    <t>Manejo de desechos no peligrosos y servicios de remediación a zonas dañadas por desechos no peligrosos</t>
  </si>
  <si>
    <t>Otros servicios de manejo de residuos por el sector público</t>
  </si>
  <si>
    <r>
      <t>Unidades Económicas-</t>
    </r>
    <r>
      <rPr>
        <b/>
        <sz val="9"/>
        <rFont val="Arial"/>
        <family val="2"/>
      </rPr>
      <t>DENUE-INEGI (Se agregan los registros de generación de basura al día y sitios determinados por el ayuntamiento correspondiente)</t>
    </r>
  </si>
  <si>
    <t>FE  CH4 kg (1 unidad)</t>
  </si>
  <si>
    <t>FUENTES DE EMISIONES CO2</t>
  </si>
  <si>
    <t>FUENTES DE EMISIONES CH4</t>
  </si>
  <si>
    <t>CH4 kg por Unidades Economicas / Registadas por ayuntamiento</t>
  </si>
  <si>
    <t>Total de Emisiones por UE en KG al Anual Con Conversión de Potencial de Calentamiento</t>
  </si>
  <si>
    <t xml:space="preserve">Total de Emisiones por UE en KG al Anual </t>
  </si>
  <si>
    <t>Total de Emisiones anuales (GG) por categoria</t>
  </si>
  <si>
    <t>Residuos CH4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</si>
</sst>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0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b/>
      <vertAlign val="subscript"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D7233D"/>
        <bgColor indexed="64"/>
      </patternFill>
    </fill>
    <fill>
      <patternFill patternType="solid">
        <fgColor rgb="FFE86E7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 applyProtection="1">
      <alignment horizontal="center" vertical="center" wrapText="1"/>
      <protection locked="0"/>
    </xf>
    <xf numFmtId="0" fontId="9" fillId="15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19" borderId="0" xfId="0" applyFont="1" applyFill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20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3" fillId="16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 applyProtection="1">
      <alignment horizontal="center" vertical="center" wrapText="1"/>
      <protection locked="0"/>
    </xf>
    <xf numFmtId="164" fontId="3" fillId="16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0" fillId="11" borderId="1" xfId="0" applyFont="1" applyFill="1" applyBorder="1" applyAlignment="1" applyProtection="1">
      <alignment horizontal="center" vertical="center" wrapText="1"/>
      <protection locked="0"/>
    </xf>
    <xf numFmtId="0" fontId="11" fillId="8" borderId="2" xfId="0" applyFont="1" applyFill="1" applyBorder="1" applyAlignment="1" applyProtection="1">
      <alignment horizontal="center" vertical="center" wrapText="1"/>
      <protection locked="0"/>
    </xf>
    <xf numFmtId="0" fontId="11" fillId="8" borderId="3" xfId="0" applyFont="1" applyFill="1" applyBorder="1" applyAlignment="1" applyProtection="1">
      <alignment horizontal="center" vertical="center" wrapText="1"/>
      <protection locked="0"/>
    </xf>
    <xf numFmtId="0" fontId="9" fillId="15" borderId="2" xfId="0" applyFont="1" applyFill="1" applyBorder="1" applyAlignment="1">
      <alignment horizontal="center" vertical="center" wrapText="1"/>
    </xf>
    <xf numFmtId="0" fontId="9" fillId="15" borderId="5" xfId="0" applyFont="1" applyFill="1" applyBorder="1" applyAlignment="1">
      <alignment horizontal="center" vertical="center" wrapText="1"/>
    </xf>
    <xf numFmtId="0" fontId="9" fillId="15" borderId="3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8" fillId="1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A1CF"/>
      <color rgb="FFE86E7F"/>
      <color rgb="FFD7233D"/>
      <color rgb="FFFFFFFF"/>
      <color rgb="FFF8A96E"/>
      <color rgb="FFFF99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5</xdr:col>
      <xdr:colOff>737559</xdr:colOff>
      <xdr:row>4</xdr:row>
      <xdr:rowOff>47625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96" r="-551" b="25602"/>
        <a:stretch/>
      </xdr:blipFill>
      <xdr:spPr>
        <a:xfrm>
          <a:off x="19051" y="0"/>
          <a:ext cx="5200650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4" zoomScale="50" zoomScaleNormal="50" workbookViewId="0">
      <selection activeCell="H6" sqref="H6:R6"/>
    </sheetView>
  </sheetViews>
  <sheetFormatPr baseColWidth="10" defaultRowHeight="15" x14ac:dyDescent="0.25"/>
  <cols>
    <col min="1" max="1" width="18.7109375" customWidth="1"/>
    <col min="2" max="2" width="14.28515625" customWidth="1"/>
    <col min="8" max="8" width="18.28515625" customWidth="1"/>
    <col min="9" max="9" width="17.140625" customWidth="1"/>
    <col min="10" max="10" width="23.140625" customWidth="1"/>
    <col min="11" max="11" width="21.7109375" customWidth="1"/>
    <col min="12" max="12" width="19.140625" customWidth="1"/>
    <col min="13" max="13" width="20.85546875" customWidth="1"/>
    <col min="14" max="14" width="18.5703125" customWidth="1"/>
    <col min="15" max="15" width="24" customWidth="1"/>
    <col min="16" max="16" width="22.5703125" customWidth="1"/>
    <col min="17" max="17" width="17.42578125" customWidth="1"/>
    <col min="18" max="18" width="22.140625" customWidth="1"/>
  </cols>
  <sheetData>
    <row r="1" spans="1:19" s="1" customFormat="1" ht="21" customHeight="1" x14ac:dyDescent="0.25">
      <c r="A1" s="51"/>
      <c r="B1" s="51"/>
      <c r="C1" s="51"/>
      <c r="D1" s="51"/>
      <c r="E1" s="51"/>
      <c r="F1" s="51"/>
      <c r="G1" s="51"/>
      <c r="H1" s="22" t="s">
        <v>0</v>
      </c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9" s="1" customFormat="1" ht="21" customHeight="1" x14ac:dyDescent="0.25">
      <c r="A2" s="51"/>
      <c r="B2" s="51"/>
      <c r="C2" s="51"/>
      <c r="D2" s="51"/>
      <c r="E2" s="51"/>
      <c r="F2" s="51"/>
      <c r="G2" s="51"/>
      <c r="H2" s="22" t="s">
        <v>1</v>
      </c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9" s="1" customFormat="1" ht="21" customHeight="1" x14ac:dyDescent="0.25">
      <c r="A3" s="51"/>
      <c r="B3" s="51"/>
      <c r="C3" s="51"/>
      <c r="D3" s="51"/>
      <c r="E3" s="51"/>
      <c r="F3" s="51"/>
      <c r="G3" s="51"/>
      <c r="H3" s="22" t="s">
        <v>2</v>
      </c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9" s="1" customFormat="1" ht="27" customHeight="1" x14ac:dyDescent="0.25">
      <c r="A4" s="51"/>
      <c r="B4" s="51"/>
      <c r="C4" s="51"/>
      <c r="D4" s="51"/>
      <c r="E4" s="51"/>
      <c r="F4" s="51"/>
      <c r="G4" s="51"/>
      <c r="H4" s="27" t="s">
        <v>3</v>
      </c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9" s="1" customFormat="1" ht="18.75" customHeight="1" x14ac:dyDescent="0.25">
      <c r="A5" s="52" t="s">
        <v>4</v>
      </c>
      <c r="B5" s="52" t="s">
        <v>5</v>
      </c>
      <c r="C5" s="52" t="s">
        <v>6</v>
      </c>
      <c r="D5" s="52"/>
      <c r="E5" s="52"/>
      <c r="F5" s="52" t="s">
        <v>38</v>
      </c>
      <c r="G5" s="52"/>
      <c r="H5" s="25" t="s">
        <v>7</v>
      </c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9" s="1" customFormat="1" ht="20.25" customHeight="1" x14ac:dyDescent="0.25">
      <c r="A6" s="52"/>
      <c r="B6" s="52"/>
      <c r="C6" s="52"/>
      <c r="D6" s="52"/>
      <c r="E6" s="52"/>
      <c r="F6" s="52"/>
      <c r="G6" s="52"/>
      <c r="H6" s="18" t="s">
        <v>46</v>
      </c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9" s="1" customFormat="1" ht="15.75" customHeight="1" x14ac:dyDescent="0.25">
      <c r="A7" s="52"/>
      <c r="B7" s="52"/>
      <c r="C7" s="52"/>
      <c r="D7" s="52"/>
      <c r="E7" s="52"/>
      <c r="F7" s="52"/>
      <c r="G7" s="52"/>
      <c r="H7" s="15" t="s">
        <v>40</v>
      </c>
      <c r="I7" s="33" t="s">
        <v>41</v>
      </c>
      <c r="J7" s="33"/>
      <c r="K7" s="33"/>
      <c r="L7" s="33"/>
      <c r="M7" s="33"/>
      <c r="N7" s="33"/>
      <c r="O7" s="33"/>
      <c r="P7" s="33"/>
      <c r="Q7" s="33"/>
      <c r="R7" s="24" t="s">
        <v>45</v>
      </c>
      <c r="S7" s="16"/>
    </row>
    <row r="8" spans="1:19" s="1" customFormat="1" ht="91.5" customHeight="1" x14ac:dyDescent="0.25">
      <c r="A8" s="52"/>
      <c r="B8" s="52"/>
      <c r="C8" s="52"/>
      <c r="D8" s="52"/>
      <c r="E8" s="52"/>
      <c r="F8" s="52"/>
      <c r="G8" s="52"/>
      <c r="H8" s="50" t="s">
        <v>8</v>
      </c>
      <c r="I8" s="32" t="s">
        <v>39</v>
      </c>
      <c r="J8" s="32" t="s">
        <v>42</v>
      </c>
      <c r="K8" s="32" t="s">
        <v>9</v>
      </c>
      <c r="L8" s="32" t="s">
        <v>10</v>
      </c>
      <c r="M8" s="32" t="s">
        <v>11</v>
      </c>
      <c r="N8" s="32" t="s">
        <v>44</v>
      </c>
      <c r="O8" s="32" t="s">
        <v>43</v>
      </c>
      <c r="P8" s="32" t="s">
        <v>12</v>
      </c>
      <c r="Q8" s="35" t="s">
        <v>13</v>
      </c>
      <c r="R8" s="24"/>
      <c r="S8" s="16"/>
    </row>
    <row r="9" spans="1:19" s="1" customFormat="1" ht="59.25" customHeight="1" x14ac:dyDescent="0.25">
      <c r="A9" s="52"/>
      <c r="B9" s="52"/>
      <c r="C9" s="2" t="s">
        <v>14</v>
      </c>
      <c r="D9" s="2" t="s">
        <v>15</v>
      </c>
      <c r="E9" s="2" t="s">
        <v>16</v>
      </c>
      <c r="F9" s="3" t="s">
        <v>17</v>
      </c>
      <c r="G9" s="3" t="s">
        <v>18</v>
      </c>
      <c r="H9" s="50"/>
      <c r="I9" s="32"/>
      <c r="J9" s="32"/>
      <c r="K9" s="32"/>
      <c r="L9" s="32"/>
      <c r="M9" s="32"/>
      <c r="N9" s="32"/>
      <c r="O9" s="32"/>
      <c r="P9" s="32"/>
      <c r="Q9" s="35"/>
      <c r="R9" s="24"/>
      <c r="S9" s="16"/>
    </row>
    <row r="10" spans="1:19" ht="90" x14ac:dyDescent="0.25">
      <c r="A10" s="38" t="s">
        <v>33</v>
      </c>
      <c r="B10" s="40" t="s">
        <v>24</v>
      </c>
      <c r="C10" s="39" t="s">
        <v>19</v>
      </c>
      <c r="D10" s="39"/>
      <c r="E10" s="20"/>
      <c r="F10" s="4" t="s">
        <v>34</v>
      </c>
      <c r="G10" s="20"/>
      <c r="H10" s="21">
        <v>1</v>
      </c>
      <c r="I10" s="21">
        <v>683.64</v>
      </c>
      <c r="J10" s="31">
        <v>683.64</v>
      </c>
      <c r="K10" s="21">
        <f>J10</f>
        <v>683.64</v>
      </c>
      <c r="L10" s="21">
        <f>K10*7</f>
        <v>4785.4799999999996</v>
      </c>
      <c r="M10" s="21">
        <f>K10*30</f>
        <v>20509.2</v>
      </c>
      <c r="N10" s="21">
        <f>K10*365</f>
        <v>249528.6</v>
      </c>
      <c r="O10" s="21">
        <f>N10*28</f>
        <v>6986800.7999999998</v>
      </c>
      <c r="P10" s="29">
        <f>O10/1000</f>
        <v>6986.8008</v>
      </c>
      <c r="Q10" s="30">
        <f>O10/1000000</f>
        <v>6.9868008000000001</v>
      </c>
      <c r="R10" s="17">
        <f>SUM(Q10:Q20)</f>
        <v>7.2443345800000003</v>
      </c>
    </row>
    <row r="11" spans="1:19" ht="68.25" customHeight="1" x14ac:dyDescent="0.25">
      <c r="A11" s="38"/>
      <c r="B11" s="40"/>
      <c r="C11" s="39" t="s">
        <v>20</v>
      </c>
      <c r="D11" s="39"/>
      <c r="E11" s="20"/>
      <c r="F11" s="4" t="s">
        <v>35</v>
      </c>
      <c r="G11" s="20"/>
      <c r="H11" s="21"/>
      <c r="I11" s="21"/>
      <c r="J11" s="31"/>
      <c r="K11" s="21"/>
      <c r="L11" s="21"/>
      <c r="M11" s="21"/>
      <c r="N11" s="21"/>
      <c r="O11" s="21"/>
      <c r="P11" s="29"/>
      <c r="Q11" s="30"/>
      <c r="R11" s="17"/>
    </row>
    <row r="12" spans="1:19" ht="255" x14ac:dyDescent="0.25">
      <c r="A12" s="38"/>
      <c r="B12" s="40"/>
      <c r="C12" s="41" t="s">
        <v>21</v>
      </c>
      <c r="D12" s="42"/>
      <c r="E12" s="20"/>
      <c r="F12" s="4" t="s">
        <v>36</v>
      </c>
      <c r="G12" s="20"/>
      <c r="H12" s="21"/>
      <c r="I12" s="21"/>
      <c r="J12" s="31"/>
      <c r="K12" s="21"/>
      <c r="L12" s="21"/>
      <c r="M12" s="21"/>
      <c r="N12" s="21"/>
      <c r="O12" s="21"/>
      <c r="P12" s="29"/>
      <c r="Q12" s="30"/>
      <c r="R12" s="17"/>
    </row>
    <row r="13" spans="1:19" ht="78" customHeight="1" x14ac:dyDescent="0.25">
      <c r="A13" s="38"/>
      <c r="B13" s="40"/>
      <c r="C13" s="39" t="s">
        <v>22</v>
      </c>
      <c r="D13" s="39"/>
      <c r="E13" s="20"/>
      <c r="F13" s="4" t="s">
        <v>37</v>
      </c>
      <c r="G13" s="20"/>
      <c r="H13" s="21"/>
      <c r="I13" s="21"/>
      <c r="J13" s="31"/>
      <c r="K13" s="21"/>
      <c r="L13" s="21"/>
      <c r="M13" s="21"/>
      <c r="N13" s="21"/>
      <c r="O13" s="21"/>
      <c r="P13" s="29"/>
      <c r="Q13" s="30"/>
      <c r="R13" s="17"/>
    </row>
    <row r="14" spans="1:19" ht="57" customHeight="1" x14ac:dyDescent="0.25">
      <c r="A14" s="38"/>
      <c r="B14" s="40"/>
      <c r="C14" s="39" t="s">
        <v>23</v>
      </c>
      <c r="D14" s="39"/>
      <c r="E14" s="20"/>
      <c r="F14" s="4"/>
      <c r="G14" s="20"/>
      <c r="H14" s="21"/>
      <c r="I14" s="21"/>
      <c r="J14" s="31"/>
      <c r="K14" s="21"/>
      <c r="L14" s="21"/>
      <c r="M14" s="21"/>
      <c r="N14" s="21"/>
      <c r="O14" s="21"/>
      <c r="P14" s="29"/>
      <c r="Q14" s="30"/>
      <c r="R14" s="17"/>
    </row>
    <row r="15" spans="1:19" ht="94.5" x14ac:dyDescent="0.25">
      <c r="A15" s="38"/>
      <c r="B15" s="9" t="s">
        <v>25</v>
      </c>
      <c r="C15" s="43"/>
      <c r="D15" s="44"/>
      <c r="E15" s="45"/>
      <c r="F15" s="10"/>
      <c r="G15" s="10"/>
      <c r="H15" s="6">
        <v>0</v>
      </c>
      <c r="I15" s="6">
        <v>0</v>
      </c>
      <c r="J15" s="6">
        <v>0</v>
      </c>
      <c r="K15" s="6">
        <f t="shared" ref="K15:K17" si="0">J15</f>
        <v>0</v>
      </c>
      <c r="L15" s="6">
        <f t="shared" ref="L15:L17" si="1">K15*7</f>
        <v>0</v>
      </c>
      <c r="M15" s="6">
        <f t="shared" ref="M15:M17" si="2">K15*30</f>
        <v>0</v>
      </c>
      <c r="N15" s="6">
        <f t="shared" ref="N15:N17" si="3">K15*365</f>
        <v>0</v>
      </c>
      <c r="O15" s="6">
        <f>N15*28</f>
        <v>0</v>
      </c>
      <c r="P15" s="7">
        <f t="shared" ref="P15:P17" si="4">O15/1000</f>
        <v>0</v>
      </c>
      <c r="Q15" s="8">
        <f>O15/1000000</f>
        <v>0</v>
      </c>
      <c r="R15" s="17"/>
    </row>
    <row r="16" spans="1:19" ht="79.5" customHeight="1" x14ac:dyDescent="0.25">
      <c r="A16" s="38"/>
      <c r="B16" s="36" t="s">
        <v>26</v>
      </c>
      <c r="C16" s="34" t="s">
        <v>27</v>
      </c>
      <c r="D16" s="34"/>
      <c r="E16" s="34"/>
      <c r="F16" s="34"/>
      <c r="G16" s="11"/>
      <c r="H16" s="6">
        <v>0</v>
      </c>
      <c r="I16" s="6">
        <v>0</v>
      </c>
      <c r="J16" s="6">
        <v>0</v>
      </c>
      <c r="K16" s="6">
        <f t="shared" si="0"/>
        <v>0</v>
      </c>
      <c r="L16" s="6">
        <f t="shared" si="1"/>
        <v>0</v>
      </c>
      <c r="M16" s="6">
        <f t="shared" si="2"/>
        <v>0</v>
      </c>
      <c r="N16" s="6">
        <f t="shared" si="3"/>
        <v>0</v>
      </c>
      <c r="O16" s="6">
        <f t="shared" ref="O16:O20" si="5">N16*28</f>
        <v>0</v>
      </c>
      <c r="P16" s="7">
        <f t="shared" si="4"/>
        <v>0</v>
      </c>
      <c r="Q16" s="8">
        <f t="shared" ref="Q16:Q20" si="6">O16/1000000</f>
        <v>0</v>
      </c>
      <c r="R16" s="17"/>
    </row>
    <row r="17" spans="1:18" ht="45.75" customHeight="1" x14ac:dyDescent="0.25">
      <c r="A17" s="38"/>
      <c r="B17" s="36"/>
      <c r="C17" s="34" t="s">
        <v>28</v>
      </c>
      <c r="D17" s="34"/>
      <c r="E17" s="34"/>
      <c r="F17" s="34"/>
      <c r="G17" s="11"/>
      <c r="H17" s="6">
        <v>0</v>
      </c>
      <c r="I17" s="6">
        <v>0</v>
      </c>
      <c r="J17" s="6">
        <v>0</v>
      </c>
      <c r="K17" s="6">
        <f t="shared" si="0"/>
        <v>0</v>
      </c>
      <c r="L17" s="6">
        <f t="shared" si="1"/>
        <v>0</v>
      </c>
      <c r="M17" s="6">
        <f t="shared" si="2"/>
        <v>0</v>
      </c>
      <c r="N17" s="6">
        <f t="shared" si="3"/>
        <v>0</v>
      </c>
      <c r="O17" s="6">
        <f t="shared" si="5"/>
        <v>0</v>
      </c>
      <c r="P17" s="7">
        <f t="shared" si="4"/>
        <v>0</v>
      </c>
      <c r="Q17" s="8">
        <f t="shared" si="6"/>
        <v>0</v>
      </c>
      <c r="R17" s="17"/>
    </row>
    <row r="18" spans="1:18" ht="68.25" customHeight="1" x14ac:dyDescent="0.25">
      <c r="A18" s="38"/>
      <c r="B18" s="37" t="s">
        <v>29</v>
      </c>
      <c r="C18" s="49" t="s">
        <v>30</v>
      </c>
      <c r="D18" s="49"/>
      <c r="E18" s="49"/>
      <c r="F18" s="49"/>
      <c r="G18" s="12"/>
      <c r="H18" s="6">
        <v>1</v>
      </c>
      <c r="I18" s="5">
        <v>25.199000000000002</v>
      </c>
      <c r="J18" s="5">
        <v>25.199000000000002</v>
      </c>
      <c r="K18" s="6">
        <f>J18</f>
        <v>25.199000000000002</v>
      </c>
      <c r="L18" s="6">
        <f>K18*7</f>
        <v>176.393</v>
      </c>
      <c r="M18" s="6">
        <f>K18*30</f>
        <v>755.97</v>
      </c>
      <c r="N18" s="6">
        <f>K18*365</f>
        <v>9197.6350000000002</v>
      </c>
      <c r="O18" s="6">
        <f>N18*28</f>
        <v>257533.78</v>
      </c>
      <c r="P18" s="7">
        <f>O18/1000</f>
        <v>257.53377999999998</v>
      </c>
      <c r="Q18" s="8">
        <f t="shared" si="6"/>
        <v>0.25753377999999999</v>
      </c>
      <c r="R18" s="17"/>
    </row>
    <row r="19" spans="1:18" ht="68.25" customHeight="1" x14ac:dyDescent="0.25">
      <c r="A19" s="38"/>
      <c r="B19" s="37"/>
      <c r="C19" s="49" t="s">
        <v>31</v>
      </c>
      <c r="D19" s="49"/>
      <c r="E19" s="49"/>
      <c r="F19" s="49"/>
      <c r="G19" s="12"/>
      <c r="H19" s="6"/>
      <c r="I19" s="6">
        <v>0</v>
      </c>
      <c r="J19" s="6">
        <v>0</v>
      </c>
      <c r="K19" s="6">
        <f t="shared" ref="K19:K20" si="7">J19</f>
        <v>0</v>
      </c>
      <c r="L19" s="6">
        <f t="shared" ref="L19:L20" si="8">K19*7</f>
        <v>0</v>
      </c>
      <c r="M19" s="6">
        <f t="shared" ref="M19:M20" si="9">K19*30</f>
        <v>0</v>
      </c>
      <c r="N19" s="6">
        <f t="shared" ref="N19:N20" si="10">K19*365</f>
        <v>0</v>
      </c>
      <c r="O19" s="6">
        <f t="shared" si="5"/>
        <v>0</v>
      </c>
      <c r="P19" s="7">
        <f t="shared" ref="P19:P20" si="11">O19/1000</f>
        <v>0</v>
      </c>
      <c r="Q19" s="8">
        <f t="shared" si="6"/>
        <v>0</v>
      </c>
      <c r="R19" s="17"/>
    </row>
    <row r="20" spans="1:18" ht="15.75" x14ac:dyDescent="0.25">
      <c r="A20" s="38"/>
      <c r="B20" s="13" t="s">
        <v>32</v>
      </c>
      <c r="C20" s="46"/>
      <c r="D20" s="47"/>
      <c r="E20" s="48"/>
      <c r="F20" s="14"/>
      <c r="G20" s="14"/>
      <c r="H20" s="6"/>
      <c r="I20" s="6">
        <v>0</v>
      </c>
      <c r="J20" s="6">
        <v>0</v>
      </c>
      <c r="K20" s="6">
        <f t="shared" si="7"/>
        <v>0</v>
      </c>
      <c r="L20" s="6">
        <f t="shared" si="8"/>
        <v>0</v>
      </c>
      <c r="M20" s="6">
        <f t="shared" si="9"/>
        <v>0</v>
      </c>
      <c r="N20" s="6">
        <f t="shared" si="10"/>
        <v>0</v>
      </c>
      <c r="O20" s="6">
        <f t="shared" si="5"/>
        <v>0</v>
      </c>
      <c r="P20" s="7">
        <f t="shared" si="11"/>
        <v>0</v>
      </c>
      <c r="Q20" s="8">
        <f t="shared" si="6"/>
        <v>0</v>
      </c>
      <c r="R20" s="17"/>
    </row>
  </sheetData>
  <mergeCells count="52">
    <mergeCell ref="A1:G4"/>
    <mergeCell ref="A5:A9"/>
    <mergeCell ref="B5:B9"/>
    <mergeCell ref="C5:E8"/>
    <mergeCell ref="F5:G8"/>
    <mergeCell ref="B16:B17"/>
    <mergeCell ref="B18:B19"/>
    <mergeCell ref="A10:A20"/>
    <mergeCell ref="C14:D14"/>
    <mergeCell ref="C13:D13"/>
    <mergeCell ref="C11:D11"/>
    <mergeCell ref="C10:D10"/>
    <mergeCell ref="B10:B14"/>
    <mergeCell ref="C12:D12"/>
    <mergeCell ref="C15:E15"/>
    <mergeCell ref="C20:E20"/>
    <mergeCell ref="C17:F17"/>
    <mergeCell ref="C18:F18"/>
    <mergeCell ref="C19:F19"/>
    <mergeCell ref="E10:E14"/>
    <mergeCell ref="C16:F16"/>
    <mergeCell ref="K10:K14"/>
    <mergeCell ref="L10:L14"/>
    <mergeCell ref="M10:M14"/>
    <mergeCell ref="N10:N14"/>
    <mergeCell ref="I10:I14"/>
    <mergeCell ref="H1:R1"/>
    <mergeCell ref="R7:R9"/>
    <mergeCell ref="H5:R5"/>
    <mergeCell ref="H4:R4"/>
    <mergeCell ref="H3:R3"/>
    <mergeCell ref="H2:R2"/>
    <mergeCell ref="O8:O9"/>
    <mergeCell ref="I7:Q7"/>
    <mergeCell ref="K8:K9"/>
    <mergeCell ref="L8:L9"/>
    <mergeCell ref="M8:M9"/>
    <mergeCell ref="N8:N9"/>
    <mergeCell ref="P8:P9"/>
    <mergeCell ref="Q8:Q9"/>
    <mergeCell ref="I8:I9"/>
    <mergeCell ref="J8:J9"/>
    <mergeCell ref="S7:S9"/>
    <mergeCell ref="R10:R20"/>
    <mergeCell ref="H6:R6"/>
    <mergeCell ref="G10:G14"/>
    <mergeCell ref="H10:H14"/>
    <mergeCell ref="P10:P14"/>
    <mergeCell ref="Q10:Q14"/>
    <mergeCell ref="J10:J14"/>
    <mergeCell ref="O10:O14"/>
    <mergeCell ref="H8:H9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Vit</dc:creator>
  <cp:lastModifiedBy>Jennifer Vit</cp:lastModifiedBy>
  <dcterms:created xsi:type="dcterms:W3CDTF">2024-06-18T05:33:46Z</dcterms:created>
  <dcterms:modified xsi:type="dcterms:W3CDTF">2024-06-18T17:27:46Z</dcterms:modified>
</cp:coreProperties>
</file>